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30" windowWidth="6240" windowHeight="8790" tabRatio="702" activeTab="0"/>
  </bookViews>
  <sheets>
    <sheet name="LÍQUIDOS DE GAS NATURAL" sheetId="1" r:id="rId1"/>
  </sheets>
  <definedNames>
    <definedName name="_xlnm.Print_Area" localSheetId="0">'LÍQUIDOS DE GAS NATURAL'!$D$4:$HX$77</definedName>
  </definedNames>
  <calcPr fullCalcOnLoad="1"/>
</workbook>
</file>

<file path=xl/sharedStrings.xml><?xml version="1.0" encoding="utf-8"?>
<sst xmlns="http://schemas.openxmlformats.org/spreadsheetml/2006/main" count="249" uniqueCount="52">
  <si>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</si>
  <si>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</si>
  <si>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</si>
  <si>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</si>
  <si>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</si>
  <si>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</si>
  <si>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</si>
  <si>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</si>
  <si>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</si>
  <si>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</si>
  <si>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</si>
  <si>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</si>
  <si>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</si>
  <si>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</si>
  <si>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</si>
  <si>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</si>
  <si>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</si>
  <si>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</si>
  <si>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</si>
  <si>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</si>
  <si>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</si>
  <si>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</si>
  <si>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</si>
  <si>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</si>
  <si>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</si>
  <si>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</si>
  <si>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</si>
  <si>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</si>
  <si>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</si>
  <si>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</si>
  <si>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</si>
  <si>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</si>
  <si>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</si>
  <si>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</si>
  <si>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</si>
  <si>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</si>
  <si>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</si>
  <si>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</si>
  <si>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</si>
  <si>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</si>
  <si>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</si>
  <si>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</si>
  <si>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</si>
  <si>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</si>
  <si>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</si>
  <si>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</si>
  <si>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</si>
  <si>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</si>
  <si>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</si>
  <si>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AGOST</t>
  </si>
  <si>
    <t>DIFERENCIA DIC 18- NOV 18</t>
  </si>
  <si>
    <t>DICIEMBRE 2018</t>
  </si>
</sst>
</file>

<file path=xl/styles.xml><?xml version="1.0" encoding="utf-8"?>
<styleSheet xmlns="http://schemas.openxmlformats.org/spreadsheetml/2006/main">
  <numFmts count="3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_-* #,##0.00\ _S_/_._-;\-* #,##0.00\ _S_/_._-;_-* &quot;-&quot;??\ _S_/_._-;_-@_-"/>
    <numFmt numFmtId="181" formatCode="#,##0.0"/>
    <numFmt numFmtId="182" formatCode="#,##0.0000"/>
    <numFmt numFmtId="183" formatCode="#,##0.00000"/>
    <numFmt numFmtId="184" formatCode="_-* #,##0.000\ _S_/_._-;\-* #,##0.000\ _S_/_._-;_-* &quot;-&quot;??\ _S_/_._-;_-@_-"/>
    <numFmt numFmtId="185" formatCode="_-* #,##0.0\ _S_/_._-;\-* #,##0.0\ _S_/_._-;_-* &quot;-&quot;??\ _S_/_._-;_-@_-"/>
    <numFmt numFmtId="186" formatCode="_-* #,##0\ _S_/_._-;\-* #,##0\ _S_/_._-;_-* &quot;-&quot;??\ _S_/_._-;_-@_-"/>
    <numFmt numFmtId="187" formatCode="_-* #,##0.0000\ _S_/_._-;\-* #,##0.0000\ _S_/_._-;_-* &quot;-&quot;??\ _S_/_._-;_-@_-"/>
    <numFmt numFmtId="188" formatCode="_(* #,##0.000_);_(* \(#,##0.000\);_(* &quot;-&quot;???_);_(@_)"/>
    <numFmt numFmtId="189" formatCode="#,##0.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56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0.5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3" fontId="19" fillId="33" borderId="0" xfId="0" applyNumberFormat="1" applyFont="1" applyFill="1" applyAlignment="1">
      <alignment/>
    </xf>
    <xf numFmtId="17" fontId="19" fillId="33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2" fontId="19" fillId="33" borderId="0" xfId="0" applyNumberFormat="1" applyFont="1" applyFill="1" applyBorder="1" applyAlignment="1">
      <alignment horizontal="center" vertical="center"/>
    </xf>
    <xf numFmtId="2" fontId="19" fillId="33" borderId="0" xfId="0" applyNumberFormat="1" applyFont="1" applyFill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20" fillId="33" borderId="0" xfId="0" applyNumberFormat="1" applyFont="1" applyFill="1" applyBorder="1" applyAlignment="1">
      <alignment horizontal="center"/>
    </xf>
    <xf numFmtId="4" fontId="20" fillId="33" borderId="0" xfId="0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49" fillId="33" borderId="0" xfId="0" applyFont="1" applyFill="1" applyAlignment="1">
      <alignment/>
    </xf>
    <xf numFmtId="0" fontId="20" fillId="33" borderId="0" xfId="0" applyFont="1" applyFill="1" applyAlignment="1">
      <alignment/>
    </xf>
    <xf numFmtId="3" fontId="20" fillId="33" borderId="0" xfId="0" applyNumberFormat="1" applyFont="1" applyFill="1" applyAlignment="1">
      <alignment horizontal="center"/>
    </xf>
    <xf numFmtId="181" fontId="20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/>
    </xf>
    <xf numFmtId="183" fontId="20" fillId="33" borderId="0" xfId="0" applyNumberFormat="1" applyFont="1" applyFill="1" applyAlignment="1">
      <alignment/>
    </xf>
    <xf numFmtId="49" fontId="19" fillId="33" borderId="0" xfId="0" applyNumberFormat="1" applyFont="1" applyFill="1" applyAlignment="1">
      <alignment/>
    </xf>
    <xf numFmtId="187" fontId="19" fillId="33" borderId="0" xfId="47" applyNumberFormat="1" applyFont="1" applyFill="1" applyAlignment="1">
      <alignment/>
    </xf>
    <xf numFmtId="186" fontId="19" fillId="33" borderId="0" xfId="47" applyNumberFormat="1" applyFont="1" applyFill="1" applyAlignment="1">
      <alignment/>
    </xf>
    <xf numFmtId="185" fontId="19" fillId="33" borderId="0" xfId="47" applyNumberFormat="1" applyFont="1" applyFill="1" applyAlignment="1">
      <alignment/>
    </xf>
    <xf numFmtId="184" fontId="19" fillId="33" borderId="0" xfId="47" applyNumberFormat="1" applyFont="1" applyFill="1" applyAlignment="1">
      <alignment/>
    </xf>
    <xf numFmtId="184" fontId="23" fillId="33" borderId="0" xfId="47" applyNumberFormat="1" applyFont="1" applyFill="1" applyAlignment="1">
      <alignment/>
    </xf>
    <xf numFmtId="182" fontId="23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3" fontId="23" fillId="33" borderId="0" xfId="0" applyNumberFormat="1" applyFont="1" applyFill="1" applyAlignment="1">
      <alignment/>
    </xf>
    <xf numFmtId="4" fontId="19" fillId="33" borderId="0" xfId="0" applyNumberFormat="1" applyFont="1" applyFill="1" applyAlignment="1">
      <alignment/>
    </xf>
    <xf numFmtId="4" fontId="23" fillId="33" borderId="0" xfId="0" applyNumberFormat="1" applyFont="1" applyFill="1" applyAlignment="1">
      <alignment/>
    </xf>
    <xf numFmtId="188" fontId="19" fillId="33" borderId="0" xfId="0" applyNumberFormat="1" applyFont="1" applyFill="1" applyAlignment="1">
      <alignment/>
    </xf>
    <xf numFmtId="0" fontId="19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17" fontId="19" fillId="33" borderId="0" xfId="0" applyNumberFormat="1" applyFont="1" applyFill="1" applyAlignment="1">
      <alignment/>
    </xf>
    <xf numFmtId="17" fontId="25" fillId="33" borderId="0" xfId="0" applyNumberFormat="1" applyFont="1" applyFill="1" applyAlignment="1">
      <alignment/>
    </xf>
    <xf numFmtId="14" fontId="19" fillId="33" borderId="0" xfId="0" applyNumberFormat="1" applyFont="1" applyFill="1" applyAlignment="1">
      <alignment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 horizontal="center"/>
    </xf>
    <xf numFmtId="17" fontId="23" fillId="33" borderId="0" xfId="0" applyNumberFormat="1" applyFont="1" applyFill="1" applyBorder="1" applyAlignment="1">
      <alignment horizontal="center"/>
    </xf>
    <xf numFmtId="2" fontId="23" fillId="33" borderId="0" xfId="0" applyNumberFormat="1" applyFont="1" applyFill="1" applyAlignment="1">
      <alignment horizontal="center"/>
    </xf>
    <xf numFmtId="17" fontId="26" fillId="33" borderId="0" xfId="0" applyNumberFormat="1" applyFont="1" applyFill="1" applyAlignment="1" quotePrefix="1">
      <alignment horizontal="center"/>
    </xf>
    <xf numFmtId="2" fontId="26" fillId="33" borderId="0" xfId="0" applyNumberFormat="1" applyFont="1" applyFill="1" applyAlignment="1" quotePrefix="1">
      <alignment horizontal="center"/>
    </xf>
    <xf numFmtId="3" fontId="26" fillId="33" borderId="0" xfId="0" applyNumberFormat="1" applyFont="1" applyFill="1" applyAlignment="1" quotePrefix="1">
      <alignment horizontal="center"/>
    </xf>
    <xf numFmtId="17" fontId="23" fillId="33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2" fontId="20" fillId="10" borderId="10" xfId="0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1" fontId="23" fillId="33" borderId="10" xfId="0" applyNumberFormat="1" applyFont="1" applyFill="1" applyBorder="1" applyAlignment="1">
      <alignment horizontal="center" vertical="center"/>
    </xf>
    <xf numFmtId="2" fontId="20" fillId="10" borderId="10" xfId="0" applyNumberFormat="1" applyFont="1" applyFill="1" applyBorder="1" applyAlignment="1">
      <alignment horizontal="center" vertical="center" wrapText="1"/>
    </xf>
    <xf numFmtId="2" fontId="23" fillId="35" borderId="11" xfId="0" applyNumberFormat="1" applyFont="1" applyFill="1" applyBorder="1" applyAlignment="1">
      <alignment horizontal="center" vertical="center"/>
    </xf>
    <xf numFmtId="3" fontId="23" fillId="35" borderId="10" xfId="0" applyNumberFormat="1" applyFont="1" applyFill="1" applyBorder="1" applyAlignment="1">
      <alignment horizontal="center" vertical="center"/>
    </xf>
    <xf numFmtId="0" fontId="20" fillId="1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center" vertical="center"/>
    </xf>
    <xf numFmtId="2" fontId="23" fillId="36" borderId="10" xfId="0" applyNumberFormat="1" applyFont="1" applyFill="1" applyBorder="1" applyAlignment="1">
      <alignment horizontal="left" vertical="center"/>
    </xf>
    <xf numFmtId="2" fontId="23" fillId="36" borderId="10" xfId="0" applyNumberFormat="1" applyFont="1" applyFill="1" applyBorder="1" applyAlignment="1">
      <alignment horizontal="center" vertical="center"/>
    </xf>
    <xf numFmtId="3" fontId="23" fillId="36" borderId="10" xfId="0" applyNumberFormat="1" applyFont="1" applyFill="1" applyBorder="1" applyAlignment="1">
      <alignment horizontal="center" vertical="center"/>
    </xf>
    <xf numFmtId="3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3" fontId="20" fillId="33" borderId="0" xfId="0" applyNumberFormat="1" applyFont="1" applyFill="1" applyBorder="1" applyAlignment="1">
      <alignment vertical="center"/>
    </xf>
    <xf numFmtId="2" fontId="23" fillId="33" borderId="0" xfId="0" applyNumberFormat="1" applyFont="1" applyFill="1" applyBorder="1" applyAlignment="1">
      <alignment horizontal="center"/>
    </xf>
    <xf numFmtId="2" fontId="19" fillId="0" borderId="12" xfId="0" applyNumberFormat="1" applyFont="1" applyBorder="1" applyAlignment="1">
      <alignment horizontal="center" vertical="center"/>
    </xf>
    <xf numFmtId="2" fontId="20" fillId="13" borderId="12" xfId="0" applyNumberFormat="1" applyFont="1" applyFill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3" fontId="20" fillId="12" borderId="13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left" vertical="center"/>
    </xf>
    <xf numFmtId="2" fontId="23" fillId="0" borderId="0" xfId="0" applyNumberFormat="1" applyFont="1" applyFill="1" applyBorder="1" applyAlignment="1">
      <alignment horizontal="left" vertical="center"/>
    </xf>
    <xf numFmtId="2" fontId="23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2" fontId="23" fillId="35" borderId="10" xfId="0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left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37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1" fontId="50" fillId="34" borderId="14" xfId="0" applyNumberFormat="1" applyFont="1" applyFill="1" applyBorder="1" applyAlignment="1">
      <alignment vertical="center" wrapText="1"/>
    </xf>
    <xf numFmtId="1" fontId="50" fillId="34" borderId="15" xfId="0" applyNumberFormat="1" applyFont="1" applyFill="1" applyBorder="1" applyAlignment="1">
      <alignment vertical="center" wrapText="1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0" fillId="33" borderId="16" xfId="0" applyNumberFormat="1" applyFont="1" applyFill="1" applyBorder="1" applyAlignment="1">
      <alignment vertical="center"/>
    </xf>
    <xf numFmtId="0" fontId="28" fillId="34" borderId="10" xfId="0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3" fontId="28" fillId="34" borderId="10" xfId="0" applyNumberFormat="1" applyFont="1" applyFill="1" applyBorder="1" applyAlignment="1">
      <alignment horizontal="center" vertical="center" wrapText="1"/>
    </xf>
    <xf numFmtId="3" fontId="28" fillId="34" borderId="13" xfId="0" applyNumberFormat="1" applyFont="1" applyFill="1" applyBorder="1" applyAlignment="1">
      <alignment horizontal="center" vertical="center" wrapText="1"/>
    </xf>
    <xf numFmtId="3" fontId="51" fillId="34" borderId="10" xfId="0" applyNumberFormat="1" applyFont="1" applyFill="1" applyBorder="1" applyAlignment="1">
      <alignment horizontal="center" vertical="center" wrapText="1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/>
    </xf>
    <xf numFmtId="49" fontId="29" fillId="33" borderId="0" xfId="0" applyNumberFormat="1" applyFont="1" applyFill="1" applyBorder="1" applyAlignment="1">
      <alignment horizontal="center"/>
    </xf>
    <xf numFmtId="1" fontId="23" fillId="33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1" fontId="51" fillId="34" borderId="10" xfId="0" applyNumberFormat="1" applyFont="1" applyFill="1" applyBorder="1" applyAlignment="1">
      <alignment horizontal="center" vertical="center" wrapText="1"/>
    </xf>
    <xf numFmtId="1" fontId="50" fillId="34" borderId="15" xfId="0" applyNumberFormat="1" applyFont="1" applyFill="1" applyBorder="1" applyAlignment="1">
      <alignment horizontal="center" vertical="center" wrapText="1"/>
    </xf>
    <xf numFmtId="1" fontId="50" fillId="34" borderId="11" xfId="0" applyNumberFormat="1" applyFont="1" applyFill="1" applyBorder="1" applyAlignment="1">
      <alignment horizontal="center" vertical="center" wrapText="1"/>
    </xf>
    <xf numFmtId="1" fontId="51" fillId="34" borderId="14" xfId="0" applyNumberFormat="1" applyFont="1" applyFill="1" applyBorder="1" applyAlignment="1">
      <alignment horizontal="center" vertical="center" wrapText="1"/>
    </xf>
    <xf numFmtId="1" fontId="51" fillId="34" borderId="15" xfId="0" applyNumberFormat="1" applyFont="1" applyFill="1" applyBorder="1" applyAlignment="1">
      <alignment horizontal="center" vertical="center" wrapText="1"/>
    </xf>
    <xf numFmtId="1" fontId="51" fillId="34" borderId="11" xfId="0" applyNumberFormat="1" applyFont="1" applyFill="1" applyBorder="1" applyAlignment="1">
      <alignment horizontal="center" vertical="center" wrapText="1"/>
    </xf>
    <xf numFmtId="1" fontId="23" fillId="34" borderId="10" xfId="0" applyNumberFormat="1" applyFont="1" applyFill="1" applyBorder="1" applyAlignment="1">
      <alignment horizontal="center" vertical="center"/>
    </xf>
    <xf numFmtId="3" fontId="23" fillId="38" borderId="14" xfId="0" applyNumberFormat="1" applyFont="1" applyFill="1" applyBorder="1" applyAlignment="1">
      <alignment horizontal="center" vertical="center"/>
    </xf>
    <xf numFmtId="3" fontId="23" fillId="38" borderId="15" xfId="0" applyNumberFormat="1" applyFont="1" applyFill="1" applyBorder="1" applyAlignment="1">
      <alignment horizontal="center" vertical="center"/>
    </xf>
    <xf numFmtId="3" fontId="23" fillId="38" borderId="11" xfId="0" applyNumberFormat="1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3" fontId="23" fillId="39" borderId="10" xfId="0" applyNumberFormat="1" applyFont="1" applyFill="1" applyBorder="1" applyAlignment="1">
      <alignment horizontal="center" vertical="center"/>
    </xf>
    <xf numFmtId="3" fontId="23" fillId="40" borderId="10" xfId="0" applyNumberFormat="1" applyFont="1" applyFill="1" applyBorder="1" applyAlignment="1">
      <alignment horizontal="center" vertical="center"/>
    </xf>
    <xf numFmtId="3" fontId="23" fillId="41" borderId="10" xfId="0" applyNumberFormat="1" applyFont="1" applyFill="1" applyBorder="1" applyAlignment="1">
      <alignment horizontal="center" vertical="center"/>
    </xf>
    <xf numFmtId="3" fontId="23" fillId="42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 wrapText="1"/>
    </xf>
    <xf numFmtId="3" fontId="23" fillId="34" borderId="10" xfId="0" applyNumberFormat="1" applyFont="1" applyFill="1" applyBorder="1" applyAlignment="1">
      <alignment horizontal="center" vertical="center"/>
    </xf>
    <xf numFmtId="2" fontId="23" fillId="35" borderId="10" xfId="0" applyNumberFormat="1" applyFont="1" applyFill="1" applyBorder="1" applyAlignment="1">
      <alignment horizontal="center" vertical="center"/>
    </xf>
    <xf numFmtId="3" fontId="23" fillId="43" borderId="10" xfId="0" applyNumberFormat="1" applyFont="1" applyFill="1" applyBorder="1" applyAlignment="1">
      <alignment horizontal="center" vertical="center"/>
    </xf>
    <xf numFmtId="2" fontId="20" fillId="10" borderId="10" xfId="0" applyNumberFormat="1" applyFont="1" applyFill="1" applyBorder="1" applyAlignment="1">
      <alignment horizontal="center" vertical="center"/>
    </xf>
    <xf numFmtId="2" fontId="20" fillId="10" borderId="10" xfId="0" applyNumberFormat="1" applyFont="1" applyFill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left" vertical="center"/>
    </xf>
    <xf numFmtId="3" fontId="23" fillId="44" borderId="10" xfId="0" applyNumberFormat="1" applyFont="1" applyFill="1" applyBorder="1" applyAlignment="1">
      <alignment horizontal="center" vertical="center"/>
    </xf>
    <xf numFmtId="3" fontId="23" fillId="45" borderId="10" xfId="0" applyNumberFormat="1" applyFont="1" applyFill="1" applyBorder="1" applyAlignment="1">
      <alignment horizontal="center" vertical="center"/>
    </xf>
    <xf numFmtId="3" fontId="23" fillId="37" borderId="10" xfId="0" applyNumberFormat="1" applyFont="1" applyFill="1" applyBorder="1" applyAlignment="1">
      <alignment horizontal="center" vertical="center"/>
    </xf>
    <xf numFmtId="3" fontId="23" fillId="38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PROMEDIA FISCALIZADA DE LÍQUIDOS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2875"/>
          <c:y val="0.009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60"/>
    </c:view3D>
    <c:plotArea>
      <c:layout>
        <c:manualLayout>
          <c:xMode val="edge"/>
          <c:yMode val="edge"/>
          <c:x val="0"/>
          <c:y val="0.12925"/>
          <c:w val="0.9745"/>
          <c:h val="0.83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'LÍQUIDOS DE GAS NATURAL'!$HK$22:$HW$22</c:f>
              <c:strCache>
                <c:ptCount val="1"/>
                <c:pt idx="0">
                  <c:v>93,131 89,700 51,433 90,311 94,537 94,563 95,949 81,501 64,036 92,170 83,015 94,410 91,937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'LÍQUIDOS DE GAS NATURAL'!$HK$1:$HW$1</c:f>
              <c:strCache/>
            </c:strRef>
          </c:cat>
          <c:val>
            <c:numRef>
              <c:f>'LÍQUIDOS DE GAS NATURAL'!$HK$22:$HW$22</c:f>
              <c:numCache/>
            </c:numRef>
          </c:val>
          <c:shape val="cylinder"/>
        </c:ser>
        <c:shape val="cylinder"/>
        <c:axId val="20013979"/>
        <c:axId val="45908084"/>
      </c:bar3DChart>
      <c:dateAx>
        <c:axId val="20013979"/>
        <c:scaling>
          <c:orientation val="minMax"/>
          <c:max val="43435"/>
          <c:min val="43070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590808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59080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195"/>
              <c:y val="-0.42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001397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219</xdr:col>
      <xdr:colOff>228600</xdr:colOff>
      <xdr:row>25</xdr:row>
      <xdr:rowOff>114300</xdr:rowOff>
    </xdr:from>
    <xdr:to>
      <xdr:col>229</xdr:col>
      <xdr:colOff>466725</xdr:colOff>
      <xdr:row>63</xdr:row>
      <xdr:rowOff>76200</xdr:rowOff>
    </xdr:to>
    <xdr:graphicFrame>
      <xdr:nvGraphicFramePr>
        <xdr:cNvPr id="1" name="Chart 3"/>
        <xdr:cNvGraphicFramePr/>
      </xdr:nvGraphicFramePr>
      <xdr:xfrm>
        <a:off x="5581650" y="6486525"/>
        <a:ext cx="12325350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7"/>
  <sheetViews>
    <sheetView tabSelected="1" view="pageBreakPreview" zoomScale="80" zoomScaleNormal="40" zoomScaleSheetLayoutView="80" zoomScalePageLayoutView="0" workbookViewId="0" topLeftCell="D1">
      <selection activeCell="HW50" sqref="HW50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17" width="15.7109375" style="1" hidden="1" customWidth="1"/>
    <col min="218" max="225" width="15.7109375" style="1" customWidth="1"/>
    <col min="226" max="226" width="17.7109375" style="1" customWidth="1"/>
    <col min="227" max="228" width="22.57421875" style="1" customWidth="1"/>
    <col min="229" max="229" width="24.140625" style="1" customWidth="1"/>
    <col min="230" max="231" width="26.7109375" style="1" customWidth="1"/>
    <col min="232" max="232" width="21.421875" style="1" customWidth="1"/>
    <col min="233" max="239" width="11.421875" style="1" customWidth="1"/>
    <col min="240" max="240" width="11.7109375" style="1" customWidth="1"/>
    <col min="241" max="16384" width="11.421875" style="1" customWidth="1"/>
  </cols>
  <sheetData>
    <row r="1" spans="81:231" ht="12.7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</row>
    <row r="4" spans="2:232" ht="31.5" customHeight="1">
      <c r="B4" s="132" t="s">
        <v>44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</row>
    <row r="5" spans="2:232" ht="23.25" customHeight="1">
      <c r="B5" s="133" t="s">
        <v>51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</row>
    <row r="6" spans="2:232" ht="21">
      <c r="B6" s="133" t="s">
        <v>46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</row>
    <row r="7" spans="2:226" ht="15.75" hidden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2:226" ht="15.75" hidden="1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2:226" ht="15.75" hidden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2:226" ht="15.75" hidden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4:225" ht="21" customHeight="1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>
      <c r="A12" s="1"/>
      <c r="B12" s="5"/>
      <c r="C12" s="5"/>
      <c r="D12" s="146"/>
      <c r="E12" s="147"/>
      <c r="F12" s="163">
        <v>1999</v>
      </c>
      <c r="G12" s="163"/>
      <c r="H12" s="163"/>
      <c r="I12" s="163"/>
      <c r="J12" s="163"/>
      <c r="K12" s="163"/>
      <c r="L12" s="163"/>
      <c r="M12" s="163"/>
      <c r="N12" s="143">
        <v>2000</v>
      </c>
      <c r="O12" s="144"/>
      <c r="P12" s="144"/>
      <c r="Q12" s="144"/>
      <c r="R12" s="144"/>
      <c r="S12" s="144"/>
      <c r="T12" s="144"/>
      <c r="U12" s="145"/>
      <c r="V12" s="85">
        <v>2001</v>
      </c>
      <c r="W12" s="85"/>
      <c r="X12" s="85"/>
      <c r="Y12" s="85"/>
      <c r="Z12" s="85"/>
      <c r="AA12" s="85"/>
      <c r="AB12" s="85"/>
      <c r="AC12" s="162">
        <v>2001</v>
      </c>
      <c r="AD12" s="162"/>
      <c r="AE12" s="162"/>
      <c r="AF12" s="162"/>
      <c r="AG12" s="162"/>
      <c r="AH12" s="160">
        <v>2002</v>
      </c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1">
        <v>2003</v>
      </c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50">
        <v>2004</v>
      </c>
      <c r="BG12" s="150"/>
      <c r="BH12" s="150"/>
      <c r="BI12" s="150"/>
      <c r="BJ12" s="150"/>
      <c r="BK12" s="150"/>
      <c r="BL12" s="150"/>
      <c r="BM12" s="150"/>
      <c r="BN12" s="150"/>
      <c r="BO12" s="150"/>
      <c r="BP12" s="151">
        <v>2005</v>
      </c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48">
        <v>2006</v>
      </c>
      <c r="CC12" s="148"/>
      <c r="CD12" s="148"/>
      <c r="CE12" s="148"/>
      <c r="CF12" s="148"/>
      <c r="CG12" s="148"/>
      <c r="CH12" s="148"/>
      <c r="CI12" s="148"/>
      <c r="CJ12" s="148"/>
      <c r="CK12" s="148"/>
      <c r="CL12" s="149">
        <v>2007</v>
      </c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56">
        <v>2008</v>
      </c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35">
        <v>2009</v>
      </c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52">
        <v>2010</v>
      </c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87"/>
      <c r="EI12" s="87">
        <v>2011</v>
      </c>
      <c r="EJ12" s="87"/>
      <c r="EK12" s="87"/>
      <c r="EL12" s="87"/>
      <c r="EM12" s="87"/>
      <c r="EN12" s="87"/>
      <c r="EO12" s="152">
        <v>2011</v>
      </c>
      <c r="EP12" s="152"/>
      <c r="EQ12" s="152"/>
      <c r="ER12" s="134">
        <v>2012</v>
      </c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>
        <v>2013</v>
      </c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42">
        <v>2014</v>
      </c>
      <c r="FQ12" s="142"/>
      <c r="FR12" s="142"/>
      <c r="FS12" s="142"/>
      <c r="FT12" s="142"/>
      <c r="FU12" s="142"/>
      <c r="FV12" s="142"/>
      <c r="FW12" s="142"/>
      <c r="FX12" s="142"/>
      <c r="FY12" s="142"/>
      <c r="FZ12" s="142"/>
      <c r="GA12" s="142"/>
      <c r="GB12" s="142">
        <v>2015</v>
      </c>
      <c r="GC12" s="142"/>
      <c r="GD12" s="142"/>
      <c r="GE12" s="142"/>
      <c r="GF12" s="142"/>
      <c r="GG12" s="142"/>
      <c r="GH12" s="142"/>
      <c r="GI12" s="142"/>
      <c r="GJ12" s="142"/>
      <c r="GK12" s="142"/>
      <c r="GL12" s="142"/>
      <c r="GM12" s="142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137">
        <v>2016</v>
      </c>
      <c r="GY12" s="138"/>
      <c r="GZ12" s="136">
        <v>2017</v>
      </c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9">
        <v>2018</v>
      </c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55.5" customHeight="1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49</v>
      </c>
      <c r="HT13" s="110" t="s">
        <v>3</v>
      </c>
      <c r="HU13" s="110" t="s">
        <v>4</v>
      </c>
      <c r="HV13" s="110" t="s">
        <v>5</v>
      </c>
      <c r="HW13" s="110" t="s">
        <v>6</v>
      </c>
      <c r="HX13" s="110" t="s">
        <v>50</v>
      </c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9" customFormat="1" ht="24.75" customHeight="1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</v>
      </c>
      <c r="GU14" s="44">
        <v>1006.258064516129</v>
      </c>
      <c r="GV14" s="44">
        <v>1307.2</v>
      </c>
      <c r="GW14" s="44">
        <v>1498.774193548387</v>
      </c>
      <c r="GX14" s="44">
        <v>996.8</v>
      </c>
      <c r="GY14" s="44">
        <v>818.3870967741935</v>
      </c>
      <c r="GZ14" s="44">
        <v>1265.225806451613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27">
        <f>HW14-HV14</f>
        <v>16</v>
      </c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9" customFormat="1" ht="24.75" customHeight="1">
      <c r="A15" s="7"/>
      <c r="B15" s="157" t="s">
        <v>21</v>
      </c>
      <c r="C15" s="158" t="s">
        <v>16</v>
      </c>
      <c r="D15" s="159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55623.25806451613</v>
      </c>
      <c r="GS15" s="44">
        <v>52875.166666666664</v>
      </c>
      <c r="GT15" s="44">
        <v>53051.45161290323</v>
      </c>
      <c r="GU15" s="44">
        <v>53724.77419354839</v>
      </c>
      <c r="GV15" s="44">
        <v>45180.13333333333</v>
      </c>
      <c r="GW15" s="44">
        <v>49353.12903225807</v>
      </c>
      <c r="GX15" s="44">
        <v>52816.86666666667</v>
      </c>
      <c r="GY15" s="44">
        <v>51973.645161290326</v>
      </c>
      <c r="GZ15" s="44">
        <v>49614</v>
      </c>
      <c r="HA15" s="44">
        <v>51610.57142857143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f>HW15-HV15</f>
        <v>-1683</v>
      </c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9" customFormat="1" ht="24.75" customHeight="1">
      <c r="A16" s="7"/>
      <c r="B16" s="157"/>
      <c r="C16" s="158"/>
      <c r="D16" s="159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36082.86666666667</v>
      </c>
      <c r="GY16" s="44">
        <v>36020</v>
      </c>
      <c r="GZ16" s="44">
        <v>32194.516129032258</v>
      </c>
      <c r="HA16" s="44">
        <v>31197.39285714286</v>
      </c>
      <c r="HB16" s="44">
        <v>29546.1935483871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f>HW16-HV16</f>
        <v>-321</v>
      </c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9" customFormat="1" ht="24.75" customHeight="1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9357.333333333334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</v>
      </c>
      <c r="GZ17" s="44">
        <v>10721.677419354839</v>
      </c>
      <c r="HA17" s="44">
        <v>10550.5</v>
      </c>
      <c r="HB17" s="44">
        <v>10278.290322580646</v>
      </c>
      <c r="HC17" s="44">
        <v>9565.3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f>HW17-HV17</f>
        <v>-519</v>
      </c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9" customFormat="1" ht="24.75" customHeight="1">
      <c r="A18" s="8"/>
      <c r="B18" s="10"/>
      <c r="C18" s="56"/>
      <c r="D18" s="155" t="s">
        <v>41</v>
      </c>
      <c r="E18" s="155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aca="true" t="shared" si="0" ref="GS18:HD18">SUM(GS14:GS17)</f>
        <v>93350.76666666666</v>
      </c>
      <c r="GT18" s="61">
        <f t="shared" si="0"/>
        <v>99592.58064516129</v>
      </c>
      <c r="GU18" s="61">
        <f t="shared" si="0"/>
        <v>101014.09677419355</v>
      </c>
      <c r="GV18" s="61">
        <f t="shared" si="0"/>
        <v>92644.83333333334</v>
      </c>
      <c r="GW18" s="61">
        <f t="shared" si="0"/>
        <v>95516.70967741936</v>
      </c>
      <c r="GX18" s="61">
        <f t="shared" si="0"/>
        <v>100498.33333333334</v>
      </c>
      <c r="GY18" s="61">
        <f t="shared" si="0"/>
        <v>98730.83870967742</v>
      </c>
      <c r="GZ18" s="61">
        <f t="shared" si="0"/>
        <v>93795.41935483871</v>
      </c>
      <c r="HA18" s="61">
        <f t="shared" si="0"/>
        <v>94643.67857142857</v>
      </c>
      <c r="HB18" s="61">
        <f t="shared" si="0"/>
        <v>90416.87096774195</v>
      </c>
      <c r="HC18" s="61">
        <f t="shared" si="0"/>
        <v>84560.7</v>
      </c>
      <c r="HD18" s="61">
        <f t="shared" si="0"/>
        <v>88022</v>
      </c>
      <c r="HE18" s="61">
        <f aca="true" t="shared" si="1" ref="HE18:HQ18">SUM(HE14:HE17)</f>
        <v>92133</v>
      </c>
      <c r="HF18" s="61">
        <f t="shared" si="1"/>
        <v>86691</v>
      </c>
      <c r="HG18" s="61">
        <f t="shared" si="1"/>
        <v>95077</v>
      </c>
      <c r="HH18" s="61">
        <f t="shared" si="1"/>
        <v>79633</v>
      </c>
      <c r="HI18" s="61">
        <f t="shared" si="1"/>
        <v>89842</v>
      </c>
      <c r="HJ18" s="61">
        <f t="shared" si="1"/>
        <v>90032</v>
      </c>
      <c r="HK18" s="61">
        <f t="shared" si="1"/>
        <v>92242</v>
      </c>
      <c r="HL18" s="61">
        <f t="shared" si="1"/>
        <v>88587</v>
      </c>
      <c r="HM18" s="61">
        <f t="shared" si="1"/>
        <v>50393</v>
      </c>
      <c r="HN18" s="61">
        <f t="shared" si="1"/>
        <v>89226</v>
      </c>
      <c r="HO18" s="61">
        <f t="shared" si="1"/>
        <v>93440</v>
      </c>
      <c r="HP18" s="61">
        <f t="shared" si="1"/>
        <v>93501</v>
      </c>
      <c r="HQ18" s="61">
        <f t="shared" si="1"/>
        <v>94878</v>
      </c>
      <c r="HR18" s="61">
        <f aca="true" t="shared" si="2" ref="HR18:HW18">SUM(HR14:HR17)</f>
        <v>80561</v>
      </c>
      <c r="HS18" s="61">
        <f t="shared" si="2"/>
        <v>63036</v>
      </c>
      <c r="HT18" s="61">
        <f t="shared" si="2"/>
        <v>91263</v>
      </c>
      <c r="HU18" s="61">
        <f t="shared" si="2"/>
        <v>81975</v>
      </c>
      <c r="HV18" s="61">
        <f t="shared" si="2"/>
        <v>93457</v>
      </c>
      <c r="HW18" s="61">
        <f t="shared" si="2"/>
        <v>90950</v>
      </c>
      <c r="HX18" s="61">
        <f>+HW18-HV18</f>
        <v>-2507</v>
      </c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12" customFormat="1" ht="23.25" customHeight="1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27">
        <f>+HW19-HV19</f>
        <v>34</v>
      </c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9" customFormat="1" ht="24.75" customHeight="1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aca="true" t="shared" si="3" ref="GS20:HF20">SUM(GS19)</f>
        <v>1043</v>
      </c>
      <c r="GT20" s="67">
        <f t="shared" si="3"/>
        <v>1120.774193548387</v>
      </c>
      <c r="GU20" s="67">
        <f t="shared" si="3"/>
        <v>1133.0967741935483</v>
      </c>
      <c r="GV20" s="67">
        <f t="shared" si="3"/>
        <v>1188.2666666666667</v>
      </c>
      <c r="GW20" s="67">
        <f t="shared" si="3"/>
        <v>1210.8387096774193</v>
      </c>
      <c r="GX20" s="67">
        <f t="shared" si="3"/>
        <v>1229.9333333333334</v>
      </c>
      <c r="GY20" s="67">
        <f t="shared" si="3"/>
        <v>1188.2903225806451</v>
      </c>
      <c r="GZ20" s="67">
        <f t="shared" si="3"/>
        <v>1190.5806451612902</v>
      </c>
      <c r="HA20" s="67">
        <f t="shared" si="3"/>
        <v>1158.4285714285713</v>
      </c>
      <c r="HB20" s="67">
        <f t="shared" si="3"/>
        <v>1045.8387096774193</v>
      </c>
      <c r="HC20" s="67">
        <f t="shared" si="3"/>
        <v>1144.9333333333334</v>
      </c>
      <c r="HD20" s="67">
        <f t="shared" si="3"/>
        <v>1127</v>
      </c>
      <c r="HE20" s="67">
        <f t="shared" si="3"/>
        <v>1051</v>
      </c>
      <c r="HF20" s="67">
        <f t="shared" si="3"/>
        <v>867</v>
      </c>
      <c r="HG20" s="67">
        <f aca="true" t="shared" si="4" ref="HG20:HQ20">SUM(HG19)</f>
        <v>973</v>
      </c>
      <c r="HH20" s="67">
        <f t="shared" si="4"/>
        <v>905</v>
      </c>
      <c r="HI20" s="67">
        <f t="shared" si="4"/>
        <v>1015</v>
      </c>
      <c r="HJ20" s="67">
        <f t="shared" si="4"/>
        <v>964</v>
      </c>
      <c r="HK20" s="67">
        <f t="shared" si="4"/>
        <v>889</v>
      </c>
      <c r="HL20" s="67">
        <f t="shared" si="4"/>
        <v>1113</v>
      </c>
      <c r="HM20" s="67">
        <f t="shared" si="4"/>
        <v>1040</v>
      </c>
      <c r="HN20" s="67">
        <f t="shared" si="4"/>
        <v>1085</v>
      </c>
      <c r="HO20" s="67">
        <f t="shared" si="4"/>
        <v>1097</v>
      </c>
      <c r="HP20" s="67">
        <f t="shared" si="4"/>
        <v>1062</v>
      </c>
      <c r="HQ20" s="67">
        <f t="shared" si="4"/>
        <v>1071</v>
      </c>
      <c r="HR20" s="67">
        <f aca="true" t="shared" si="5" ref="HR20:HW20">SUM(HR19)</f>
        <v>940</v>
      </c>
      <c r="HS20" s="67">
        <f t="shared" si="5"/>
        <v>1000</v>
      </c>
      <c r="HT20" s="67">
        <f t="shared" si="5"/>
        <v>907</v>
      </c>
      <c r="HU20" s="67">
        <f t="shared" si="5"/>
        <v>1040</v>
      </c>
      <c r="HV20" s="67">
        <f t="shared" si="5"/>
        <v>953</v>
      </c>
      <c r="HW20" s="67">
        <f t="shared" si="5"/>
        <v>987</v>
      </c>
      <c r="HX20" s="67">
        <f>+HW20-HV20</f>
        <v>34</v>
      </c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3:232" s="76" customFormat="1" ht="24.75" customHeight="1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</row>
    <row r="22" spans="1:256" s="12" customFormat="1" ht="37.5" customHeight="1">
      <c r="A22" s="11"/>
      <c r="B22" s="74"/>
      <c r="C22" s="75"/>
      <c r="D22" s="153" t="s">
        <v>45</v>
      </c>
      <c r="E22" s="154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</v>
      </c>
      <c r="GS22" s="81">
        <f aca="true" t="shared" si="6" ref="GS22:HC22">SUM(GS18,GS20)</f>
        <v>94393.76666666666</v>
      </c>
      <c r="GT22" s="81">
        <f t="shared" si="6"/>
        <v>100713.35483870968</v>
      </c>
      <c r="GU22" s="81">
        <f t="shared" si="6"/>
        <v>102147.19354838709</v>
      </c>
      <c r="GV22" s="81">
        <f t="shared" si="6"/>
        <v>93833.1</v>
      </c>
      <c r="GW22" s="81">
        <f t="shared" si="6"/>
        <v>96727.54838709679</v>
      </c>
      <c r="GX22" s="81">
        <f t="shared" si="6"/>
        <v>101728.26666666668</v>
      </c>
      <c r="GY22" s="81">
        <f t="shared" si="6"/>
        <v>99919.12903225808</v>
      </c>
      <c r="GZ22" s="81">
        <f t="shared" si="6"/>
        <v>94986</v>
      </c>
      <c r="HA22" s="81">
        <f t="shared" si="6"/>
        <v>95802.10714285713</v>
      </c>
      <c r="HB22" s="81">
        <f t="shared" si="6"/>
        <v>91462.70967741938</v>
      </c>
      <c r="HC22" s="81">
        <f t="shared" si="6"/>
        <v>85705.63333333333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aca="true" t="shared" si="7" ref="HH22:HQ22">SUM(HH18,HH20)</f>
        <v>80538</v>
      </c>
      <c r="HI22" s="92">
        <f t="shared" si="7"/>
        <v>90857</v>
      </c>
      <c r="HJ22" s="94">
        <f t="shared" si="7"/>
        <v>90996</v>
      </c>
      <c r="HK22" s="97">
        <f t="shared" si="7"/>
        <v>93131</v>
      </c>
      <c r="HL22" s="100">
        <f t="shared" si="7"/>
        <v>89700</v>
      </c>
      <c r="HM22" s="103">
        <f t="shared" si="7"/>
        <v>51433</v>
      </c>
      <c r="HN22" s="111">
        <f t="shared" si="7"/>
        <v>90311</v>
      </c>
      <c r="HO22" s="114">
        <f t="shared" si="7"/>
        <v>94537</v>
      </c>
      <c r="HP22" s="115">
        <f t="shared" si="7"/>
        <v>94563</v>
      </c>
      <c r="HQ22" s="118">
        <f t="shared" si="7"/>
        <v>95949</v>
      </c>
      <c r="HR22" s="120">
        <f aca="true" t="shared" si="8" ref="HR22:HW22">SUM(HR18,HR20)</f>
        <v>81501</v>
      </c>
      <c r="HS22" s="122">
        <f t="shared" si="8"/>
        <v>64036</v>
      </c>
      <c r="HT22" s="123">
        <f t="shared" si="8"/>
        <v>92170</v>
      </c>
      <c r="HU22" s="125">
        <f t="shared" si="8"/>
        <v>83015</v>
      </c>
      <c r="HV22" s="128">
        <f t="shared" si="8"/>
        <v>94410</v>
      </c>
      <c r="HW22" s="130">
        <f t="shared" si="8"/>
        <v>91937</v>
      </c>
      <c r="HX22" s="128">
        <f>+HW22-HV22</f>
        <v>-2473</v>
      </c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28" s="11" customFormat="1" ht="21" customHeight="1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2:225" ht="15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</row>
    <row r="25" spans="2:226" ht="14.25" customHeight="1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2:232" ht="18" customHeight="1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</row>
    <row r="27" spans="2:228" ht="15" customHeight="1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2:228" ht="15.75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2:228" ht="15.75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50:226" ht="18" customHeight="1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6:142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6:48" ht="12.7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227:228" ht="12.75">
      <c r="HS37" s="37"/>
      <c r="HT37" s="37"/>
    </row>
    <row r="47" ht="12.75">
      <c r="D47" s="38"/>
    </row>
    <row r="49" spans="5:59" ht="12.75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ht="12.75">
      <c r="AD50" s="41"/>
    </row>
    <row r="57" spans="66:142" ht="12.75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/>
    <row r="81" ht="14.25" customHeight="1"/>
  </sheetData>
  <sheetProtection/>
  <mergeCells count="29">
    <mergeCell ref="D22:E22"/>
    <mergeCell ref="D18:E18"/>
    <mergeCell ref="CX12:DI12"/>
    <mergeCell ref="B15:B16"/>
    <mergeCell ref="C15:C16"/>
    <mergeCell ref="D15:D16"/>
    <mergeCell ref="AH12:AS12"/>
    <mergeCell ref="AT12:BE12"/>
    <mergeCell ref="AC12:AG12"/>
    <mergeCell ref="F12:M12"/>
    <mergeCell ref="GB12:GM12"/>
    <mergeCell ref="N12:U12"/>
    <mergeCell ref="D12:E12"/>
    <mergeCell ref="CB12:CK12"/>
    <mergeCell ref="CL12:CW12"/>
    <mergeCell ref="BF12:BO12"/>
    <mergeCell ref="BP12:CA12"/>
    <mergeCell ref="DV12:EG12"/>
    <mergeCell ref="EO12:EQ12"/>
    <mergeCell ref="B4:HX4"/>
    <mergeCell ref="B5:HX5"/>
    <mergeCell ref="B6:HX6"/>
    <mergeCell ref="ER12:FC12"/>
    <mergeCell ref="DJ12:DU12"/>
    <mergeCell ref="GZ12:HK12"/>
    <mergeCell ref="FD12:FO12"/>
    <mergeCell ref="GX12:GY12"/>
    <mergeCell ref="HL12:HW12"/>
    <mergeCell ref="FP12:GA12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0" r:id="rId2"/>
  <headerFooter alignWithMargins="0">
    <oddFooter>&amp;L&amp;"Arial,Cursiva"Fuente: Perupetro S.A.</oddFooter>
  </headerFooter>
  <rowBreaks count="1" manualBreakCount="1"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TEMP_DGH61</cp:lastModifiedBy>
  <cp:lastPrinted>2017-10-04T23:33:52Z</cp:lastPrinted>
  <dcterms:created xsi:type="dcterms:W3CDTF">1997-07-01T22:48:52Z</dcterms:created>
  <dcterms:modified xsi:type="dcterms:W3CDTF">2019-01-09T14:05:52Z</dcterms:modified>
  <cp:category/>
  <cp:version/>
  <cp:contentType/>
  <cp:contentStatus/>
</cp:coreProperties>
</file>